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/>
  <mc:AlternateContent xmlns:mc="http://schemas.openxmlformats.org/markup-compatibility/2006">
    <mc:Choice Requires="x15">
      <x15ac:absPath xmlns:x15ac="http://schemas.microsoft.com/office/spreadsheetml/2010/11/ac" url="/Users/demivanlienden/Desktop/"/>
    </mc:Choice>
  </mc:AlternateContent>
  <xr:revisionPtr revIDLastSave="0" documentId="8_{227D5DF5-4228-2E43-B877-489275DA5235}" xr6:coauthVersionLast="47" xr6:coauthVersionMax="47" xr10:uidLastSave="{00000000-0000-0000-0000-000000000000}"/>
  <bookViews>
    <workbookView xWindow="29400" yWindow="500" windowWidth="38400" windowHeight="1962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A16" i="1"/>
  <c r="H22" i="1"/>
  <c r="H18" i="1"/>
  <c r="H20" i="1" s="1"/>
  <c r="E7" i="2"/>
  <c r="E9" i="2"/>
  <c r="E11" i="2"/>
  <c r="E10" i="2"/>
  <c r="E13" i="2"/>
  <c r="E3" i="2"/>
  <c r="E5" i="2"/>
  <c r="E15" i="2"/>
  <c r="H24" i="1" l="1"/>
  <c r="A18" i="1"/>
  <c r="A20" i="1" s="1"/>
  <c r="A24" i="1" s="1"/>
  <c r="H26" i="1" l="1"/>
  <c r="H28" i="1" s="1"/>
  <c r="H36" i="1" s="1"/>
</calcChain>
</file>

<file path=xl/sharedStrings.xml><?xml version="1.0" encoding="utf-8"?>
<sst xmlns="http://schemas.openxmlformats.org/spreadsheetml/2006/main" count="31" uniqueCount="31">
  <si>
    <t>Summary of Savings</t>
  </si>
  <si>
    <t>Package capacity per year with APS</t>
  </si>
  <si>
    <t>Labor Savings per Year</t>
  </si>
  <si>
    <t>Total First Year Profit Increase</t>
  </si>
  <si>
    <t>Material Savings per Year - Bags</t>
  </si>
  <si>
    <t xml:space="preserve">          - Labels</t>
  </si>
  <si>
    <t xml:space="preserve">          - Total</t>
  </si>
  <si>
    <t>Capacity available for growth</t>
  </si>
  <si>
    <t>Total Annual Profit Increase -Year 2</t>
  </si>
  <si>
    <t xml:space="preserve"> </t>
  </si>
  <si>
    <t>Speedpack methode</t>
  </si>
  <si>
    <t>SPEEDPACK - RENDEMENT OP INVESTERING (ROI)</t>
  </si>
  <si>
    <t>Uurloon (incl. bedrijfslasten/overhead)</t>
  </si>
  <si>
    <t>Arbeidskosten per dag</t>
  </si>
  <si>
    <t>Orders per inpakker/uur</t>
  </si>
  <si>
    <t>Gem. aantal orders per dag</t>
  </si>
  <si>
    <t>Orders per inpakker per minuut</t>
  </si>
  <si>
    <t>Uren nodig per dag</t>
  </si>
  <si>
    <t>Aantal inpakkers nodig (8 uur)</t>
  </si>
  <si>
    <t>Afronding aantal machines:</t>
  </si>
  <si>
    <t>Besparing per dag:</t>
  </si>
  <si>
    <t>Besparing per jaar (52 wk/5 dgn):</t>
  </si>
  <si>
    <t>Handmatig verpakken</t>
  </si>
  <si>
    <t>Investering Speedpack 550 Hybrid</t>
  </si>
  <si>
    <t>Totale investering machine(s):</t>
  </si>
  <si>
    <t>Terugverdientijd in maanden*:</t>
  </si>
  <si>
    <t>* Alle getoonde cijfers (incl. ROI) zijn indicatief en gebaseerd op een voorbeeldscenario. </t>
  </si>
  <si>
    <t>Resultaten variëren per klant en aan deze gegevens kunnen geen rechten worden ontleend. </t>
  </si>
  <si>
    <t>Neem voor een analyse op maat contact op met uw accountmanager.</t>
  </si>
  <si>
    <t>Vul de 3 rood gemarkeerde cellen in met uw eigen gegevens.</t>
  </si>
  <si>
    <t>De terugverdientijd van de machine wordt daarna automatisch berekend.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</si>
</sst>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&quot;€&quot;\ #,##0;&quot;€&quot;\ \-#,##0"/>
    <numFmt numFmtId="165" formatCode="_(&quot;$&quot;* #,##0.00_);_(&quot;$&quot;* \(#,##0.00\);_(&quot;$&quot;* &quot;-&quot;??_);_(@_)"/>
    <numFmt numFmtId="166" formatCode="_(* #,##0_);_(* \(#,##0\);_(* &quot;-&quot;??_);_(@_)"/>
    <numFmt numFmtId="167" formatCode="0.0%"/>
    <numFmt numFmtId="168" formatCode="&quot;€&quot;\ #,##0.00"/>
    <numFmt numFmtId="169" formatCode="0.0"/>
    <numFmt numFmtId="170" formatCode="&quot;€&quot;\ #,##0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color indexed="12"/>
      <name val="Calibri"/>
      <family val="2"/>
    </font>
    <font>
      <b/>
      <sz val="12"/>
      <name val="Calibri"/>
      <family val="2"/>
    </font>
    <font>
      <b/>
      <sz val="11"/>
      <color rgb="FF0070C0"/>
      <name val="Calibri"/>
      <family val="2"/>
    </font>
    <font>
      <b/>
      <sz val="11"/>
      <color rgb="FFC00000"/>
      <name val="Calibri"/>
      <family val="2"/>
    </font>
    <font>
      <b/>
      <i/>
      <sz val="11"/>
      <color rgb="FF0070C0"/>
      <name val="Calibri"/>
      <family val="2"/>
    </font>
    <font>
      <b/>
      <sz val="14"/>
      <name val="Calibri"/>
      <family val="2"/>
    </font>
    <font>
      <sz val="10"/>
      <name val="Helvetica Neue"/>
      <family val="2"/>
    </font>
    <font>
      <b/>
      <sz val="12"/>
      <color rgb="FFC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3" xfId="0" applyBorder="1"/>
    <xf numFmtId="166" fontId="2" fillId="0" borderId="0" xfId="1" applyNumberFormat="1" applyFont="1"/>
    <xf numFmtId="165" fontId="2" fillId="0" borderId="0" xfId="0" applyNumberFormat="1" applyFont="1"/>
    <xf numFmtId="167" fontId="2" fillId="0" borderId="0" xfId="2" applyNumberFormat="1" applyFont="1"/>
    <xf numFmtId="0" fontId="3" fillId="0" borderId="0" xfId="0" applyFont="1"/>
    <xf numFmtId="0" fontId="4" fillId="0" borderId="4" xfId="0" applyFont="1" applyBorder="1"/>
    <xf numFmtId="0" fontId="4" fillId="0" borderId="0" xfId="0" applyFont="1"/>
    <xf numFmtId="0" fontId="5" fillId="0" borderId="0" xfId="0" applyFont="1" applyAlignment="1">
      <alignment horizontal="center"/>
    </xf>
    <xf numFmtId="0" fontId="3" fillId="2" borderId="8" xfId="0" applyFont="1" applyFill="1" applyBorder="1"/>
    <xf numFmtId="0" fontId="4" fillId="2" borderId="8" xfId="0" applyFont="1" applyFill="1" applyBorder="1" applyAlignment="1">
      <alignment horizontal="left"/>
    </xf>
    <xf numFmtId="3" fontId="4" fillId="0" borderId="0" xfId="0" applyNumberFormat="1" applyFont="1"/>
    <xf numFmtId="168" fontId="4" fillId="0" borderId="0" xfId="0" applyNumberFormat="1" applyFont="1"/>
    <xf numFmtId="169" fontId="4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left"/>
    </xf>
    <xf numFmtId="170" fontId="4" fillId="0" borderId="0" xfId="0" applyNumberFormat="1" applyFont="1"/>
    <xf numFmtId="1" fontId="3" fillId="0" borderId="0" xfId="0" applyNumberFormat="1" applyFont="1"/>
    <xf numFmtId="0" fontId="9" fillId="0" borderId="0" xfId="0" applyFont="1" applyAlignment="1">
      <alignment horizontal="center"/>
    </xf>
    <xf numFmtId="1" fontId="4" fillId="0" borderId="0" xfId="0" applyNumberFormat="1" applyFont="1"/>
    <xf numFmtId="0" fontId="4" fillId="2" borderId="5" xfId="0" applyFont="1" applyFill="1" applyBorder="1" applyAlignment="1">
      <alignment horizontal="left"/>
    </xf>
    <xf numFmtId="0" fontId="3" fillId="2" borderId="6" xfId="0" applyFont="1" applyFill="1" applyBorder="1"/>
    <xf numFmtId="169" fontId="4" fillId="2" borderId="7" xfId="0" applyNumberFormat="1" applyFont="1" applyFill="1" applyBorder="1"/>
    <xf numFmtId="0" fontId="4" fillId="2" borderId="1" xfId="0" applyFont="1" applyFill="1" applyBorder="1"/>
    <xf numFmtId="165" fontId="3" fillId="0" borderId="0" xfId="3" applyFont="1"/>
    <xf numFmtId="164" fontId="4" fillId="0" borderId="0" xfId="0" applyNumberFormat="1" applyFont="1"/>
    <xf numFmtId="0" fontId="4" fillId="3" borderId="0" xfId="0" applyFont="1" applyFill="1"/>
    <xf numFmtId="0" fontId="4" fillId="0" borderId="0" xfId="0" applyFont="1" applyAlignment="1">
      <alignment horizontal="left" vertical="center"/>
    </xf>
    <xf numFmtId="0" fontId="11" fillId="0" borderId="0" xfId="0" applyFont="1"/>
    <xf numFmtId="3" fontId="8" fillId="0" borderId="7" xfId="0" applyNumberFormat="1" applyFont="1" applyBorder="1" applyProtection="1">
      <protection locked="0"/>
    </xf>
    <xf numFmtId="0" fontId="8" fillId="0" borderId="7" xfId="0" applyFont="1" applyBorder="1" applyProtection="1">
      <protection locked="0"/>
    </xf>
    <xf numFmtId="168" fontId="8" fillId="0" borderId="7" xfId="0" applyNumberFormat="1" applyFont="1" applyBorder="1" applyProtection="1">
      <protection locked="0"/>
    </xf>
    <xf numFmtId="0" fontId="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0" fillId="0" borderId="0" xfId="0" applyFont="1" applyAlignment="1">
      <alignment horizontal="left"/>
    </xf>
  </cellXfs>
  <cellStyles count="4">
    <cellStyle name="Komma" xfId="1" builtinId="3"/>
    <cellStyle name="Procent" xfId="2" builtinId="5"/>
    <cellStyle name="Standaard" xfId="0" builtinId="0"/>
    <cellStyle name="Valuta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85725</xdr:colOff>
      <xdr:row>0</xdr:row>
      <xdr:rowOff>135932</xdr:rowOff>
    </xdr:from>
    <xdr:to>
      <xdr:col>8</xdr:col>
      <xdr:colOff>838931</xdr:colOff>
      <xdr:row>3</xdr:row>
      <xdr:rowOff>92075</xdr:rowOff>
    </xdr:to>
    <xdr:pic>
      <xdr:nvPicPr>
        <xdr:cNvPr id="1162" name="Afbeelding 2">
          <a:extLst>
            <a:ext uri="{FF2B5EF4-FFF2-40B4-BE49-F238E27FC236}">
              <a16:creationId xmlns:a16="http://schemas.microsoft.com/office/drawing/2014/main" id="{CC27A035-8C32-0849-2ADB-B395CCC6B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135932"/>
          <a:ext cx="1639031" cy="5498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8"/>
  <sheetViews>
    <sheetView showGridLines="0" tabSelected="1" view="pageLayout" zoomScaleNormal="100" workbookViewId="0">
      <selection activeCell="A22" sqref="A22"/>
    </sheetView>
  </sheetViews>
  <sheetFormatPr baseColWidth="10" defaultColWidth="9.1640625" defaultRowHeight="15" x14ac:dyDescent="0.2"/>
  <cols>
    <col min="1" max="1" width="17.6640625" style="9" customWidth="1"/>
    <col min="2" max="2" width="0" style="9" hidden="1" customWidth="1"/>
    <col min="3" max="3" width="6" style="9" customWidth="1"/>
    <col min="4" max="4" width="8.5" style="9" customWidth="1"/>
    <col min="5" max="6" width="9.1640625" style="9"/>
    <col min="7" max="7" width="9.6640625" style="9" customWidth="1"/>
    <col min="8" max="8" width="13.33203125" style="9" customWidth="1"/>
    <col min="9" max="9" width="14.33203125" style="9" customWidth="1"/>
    <col min="10" max="10" width="3.5" style="9" customWidth="1"/>
    <col min="11" max="11" width="10.33203125" style="9" customWidth="1"/>
    <col min="12" max="16384" width="9.1640625" style="9"/>
  </cols>
  <sheetData>
    <row r="1" spans="1:11" ht="16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11"/>
    </row>
    <row r="2" spans="1:11" ht="16" customHeight="1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ht="15" customHeight="1" x14ac:dyDescent="0.25">
      <c r="A3" s="38" t="s">
        <v>11</v>
      </c>
      <c r="B3" s="38"/>
      <c r="C3" s="38"/>
      <c r="D3" s="38"/>
      <c r="E3" s="38"/>
      <c r="F3" s="38"/>
      <c r="G3" s="38"/>
      <c r="K3" s="11"/>
    </row>
    <row r="4" spans="1:11" ht="15" customHeight="1" x14ac:dyDescent="0.2">
      <c r="A4" s="11"/>
      <c r="B4" s="11"/>
      <c r="C4" s="11"/>
      <c r="D4" s="11"/>
      <c r="E4" s="11"/>
      <c r="F4" s="11"/>
      <c r="K4" s="11"/>
    </row>
    <row r="5" spans="1:11" ht="15" customHeight="1" x14ac:dyDescent="0.2">
      <c r="A5" s="11"/>
      <c r="B5" s="10"/>
      <c r="C5" s="11"/>
      <c r="D5" s="11"/>
      <c r="E5" s="11"/>
      <c r="F5" s="11"/>
      <c r="G5" s="11"/>
      <c r="H5" s="31" t="s">
        <v>9</v>
      </c>
      <c r="I5" s="31"/>
      <c r="J5" s="31"/>
      <c r="K5" s="11"/>
    </row>
    <row r="6" spans="1:11" ht="15" customHeight="1" x14ac:dyDescent="0.2">
      <c r="A6" s="37" t="s">
        <v>29</v>
      </c>
      <c r="B6" s="37"/>
      <c r="C6" s="37"/>
      <c r="D6" s="37"/>
      <c r="E6" s="37"/>
      <c r="F6" s="37"/>
      <c r="G6" s="37"/>
      <c r="H6" s="37"/>
      <c r="I6" s="11"/>
      <c r="J6" s="11"/>
      <c r="K6" s="11"/>
    </row>
    <row r="7" spans="1:11" ht="15" customHeight="1" x14ac:dyDescent="0.2">
      <c r="A7" s="37" t="s">
        <v>30</v>
      </c>
      <c r="B7" s="37"/>
      <c r="C7" s="37"/>
      <c r="D7" s="37"/>
      <c r="E7" s="37"/>
      <c r="F7" s="37"/>
      <c r="G7" s="37"/>
      <c r="H7" s="37"/>
      <c r="I7" s="11"/>
      <c r="J7" s="11"/>
      <c r="K7" s="11"/>
    </row>
    <row r="8" spans="1:11" ht="1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1:11" ht="6" customHeight="1" thickBot="1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</row>
    <row r="10" spans="1:11" ht="15" customHeight="1" thickBot="1" x14ac:dyDescent="0.25">
      <c r="A10" s="14" t="s">
        <v>22</v>
      </c>
      <c r="B10" s="27"/>
      <c r="C10" s="30"/>
      <c r="D10" s="11"/>
      <c r="E10" s="11"/>
      <c r="F10" s="11"/>
      <c r="H10" s="14" t="s">
        <v>10</v>
      </c>
      <c r="I10" s="13"/>
      <c r="J10" s="11"/>
      <c r="K10" s="11"/>
    </row>
    <row r="11" spans="1:11" ht="15" customHeight="1" x14ac:dyDescent="0.2">
      <c r="A11" s="11"/>
      <c r="B11" s="11"/>
      <c r="C11" s="11"/>
      <c r="D11" s="11"/>
      <c r="E11" s="12"/>
      <c r="F11" s="11"/>
      <c r="G11" s="11"/>
      <c r="H11" s="11"/>
      <c r="I11" s="11"/>
      <c r="J11" s="11"/>
      <c r="K11" s="11"/>
    </row>
    <row r="12" spans="1:11" ht="15" customHeight="1" x14ac:dyDescent="0.2">
      <c r="A12" s="33">
        <v>5000</v>
      </c>
      <c r="B12" s="11"/>
      <c r="C12" s="11"/>
      <c r="D12" s="19"/>
      <c r="E12" s="22" t="s">
        <v>15</v>
      </c>
      <c r="F12" s="11"/>
      <c r="G12" s="11"/>
      <c r="H12" s="15">
        <f>A12</f>
        <v>5000</v>
      </c>
      <c r="I12" s="11"/>
      <c r="J12" s="11"/>
      <c r="K12" s="11"/>
    </row>
    <row r="13" spans="1:11" ht="15" customHeight="1" x14ac:dyDescent="0.2">
      <c r="A13" s="11"/>
      <c r="B13" s="11"/>
      <c r="C13" s="11"/>
      <c r="D13" s="19"/>
      <c r="E13" s="22"/>
      <c r="F13" s="11"/>
      <c r="G13" s="11"/>
      <c r="H13" s="11"/>
      <c r="I13" s="11"/>
      <c r="J13" s="11"/>
      <c r="K13" s="11"/>
    </row>
    <row r="14" spans="1:11" ht="15" customHeight="1" x14ac:dyDescent="0.2">
      <c r="A14" s="34">
        <v>5</v>
      </c>
      <c r="B14" s="11"/>
      <c r="C14" s="11"/>
      <c r="D14" s="19"/>
      <c r="E14" s="22" t="s">
        <v>16</v>
      </c>
      <c r="F14" s="11"/>
      <c r="G14" s="11"/>
      <c r="H14" s="11">
        <v>8</v>
      </c>
      <c r="I14" s="11"/>
      <c r="J14" s="11"/>
      <c r="K14" s="11"/>
    </row>
    <row r="15" spans="1:11" ht="15" customHeight="1" x14ac:dyDescent="0.2">
      <c r="A15" s="11"/>
      <c r="B15" s="11"/>
      <c r="C15" s="11"/>
      <c r="D15" s="19"/>
      <c r="E15" s="22"/>
      <c r="F15" s="11"/>
      <c r="G15" s="11"/>
      <c r="I15" s="11"/>
      <c r="J15" s="11"/>
      <c r="K15" s="11"/>
    </row>
    <row r="16" spans="1:11" ht="15" customHeight="1" x14ac:dyDescent="0.2">
      <c r="A16" s="11">
        <f>A14*60</f>
        <v>300</v>
      </c>
      <c r="B16" s="11"/>
      <c r="C16" s="11"/>
      <c r="D16" s="11"/>
      <c r="E16" s="22" t="s">
        <v>14</v>
      </c>
      <c r="F16" s="11"/>
      <c r="G16" s="11"/>
      <c r="H16" s="11">
        <v>600</v>
      </c>
      <c r="I16" s="11"/>
      <c r="J16" s="11"/>
      <c r="K16" s="11"/>
    </row>
    <row r="17" spans="1:18" ht="15" customHeight="1" x14ac:dyDescent="0.2">
      <c r="A17" s="11"/>
      <c r="B17" s="11"/>
      <c r="C17" s="11"/>
      <c r="D17" s="19"/>
      <c r="E17" s="22"/>
      <c r="F17" s="11"/>
      <c r="G17" s="11"/>
      <c r="H17" s="11"/>
      <c r="I17" s="11"/>
      <c r="J17" s="11"/>
      <c r="K17" s="11"/>
    </row>
    <row r="18" spans="1:18" ht="15" customHeight="1" x14ac:dyDescent="0.2">
      <c r="A18" s="17">
        <f>A12/A16</f>
        <v>16.666666666666668</v>
      </c>
      <c r="B18" s="11"/>
      <c r="C18" s="11"/>
      <c r="D18" s="19"/>
      <c r="E18" s="22" t="s">
        <v>17</v>
      </c>
      <c r="F18" s="11"/>
      <c r="G18" s="11"/>
      <c r="H18" s="17">
        <f>H12/H16</f>
        <v>8.3333333333333339</v>
      </c>
      <c r="I18" s="11"/>
      <c r="J18" s="11"/>
      <c r="K18" s="11"/>
      <c r="R18" s="28"/>
    </row>
    <row r="19" spans="1:18" ht="15" customHeight="1" x14ac:dyDescent="0.2">
      <c r="A19" s="11"/>
      <c r="B19" s="11"/>
      <c r="C19" s="11"/>
      <c r="D19" s="19"/>
      <c r="E19" s="22"/>
      <c r="F19" s="11"/>
      <c r="G19" s="11"/>
      <c r="H19" s="11"/>
      <c r="I19" s="11"/>
      <c r="J19" s="11"/>
      <c r="K19" s="11"/>
    </row>
    <row r="20" spans="1:18" ht="15" customHeight="1" x14ac:dyDescent="0.2">
      <c r="A20" s="17">
        <f>A18/8</f>
        <v>2.0833333333333335</v>
      </c>
      <c r="B20" s="11"/>
      <c r="C20" s="11"/>
      <c r="D20" s="19"/>
      <c r="E20" s="22" t="s">
        <v>18</v>
      </c>
      <c r="F20" s="11"/>
      <c r="G20" s="11"/>
      <c r="H20" s="17">
        <f>H18/8</f>
        <v>1.0416666666666667</v>
      </c>
      <c r="I20" s="11"/>
      <c r="J20" s="11"/>
      <c r="K20" s="11"/>
    </row>
    <row r="21" spans="1:18" ht="15" customHeight="1" x14ac:dyDescent="0.2">
      <c r="A21" s="11"/>
      <c r="B21" s="11"/>
      <c r="C21" s="11"/>
      <c r="D21" s="19"/>
      <c r="E21" s="22"/>
      <c r="F21" s="11"/>
      <c r="G21" s="11"/>
      <c r="H21" s="11"/>
      <c r="I21" s="11"/>
      <c r="J21" s="11"/>
      <c r="K21" s="11"/>
    </row>
    <row r="22" spans="1:18" ht="15" customHeight="1" x14ac:dyDescent="0.2">
      <c r="A22" s="35">
        <v>27.5</v>
      </c>
      <c r="B22" s="11"/>
      <c r="C22" s="11"/>
      <c r="D22" s="19"/>
      <c r="E22" s="22" t="s">
        <v>12</v>
      </c>
      <c r="F22" s="11"/>
      <c r="G22" s="11"/>
      <c r="H22" s="16">
        <f>A22</f>
        <v>27.5</v>
      </c>
      <c r="I22" s="11"/>
      <c r="J22" s="11"/>
      <c r="K22" s="11"/>
    </row>
    <row r="23" spans="1:18" ht="15" customHeight="1" x14ac:dyDescent="0.2">
      <c r="A23" s="11"/>
      <c r="B23" s="11"/>
      <c r="C23" s="11"/>
      <c r="D23" s="19"/>
      <c r="E23" s="22"/>
      <c r="F23" s="11"/>
      <c r="G23" s="11"/>
      <c r="H23" s="11"/>
      <c r="I23" s="11"/>
      <c r="J23" s="11"/>
      <c r="K23" s="11"/>
    </row>
    <row r="24" spans="1:18" x14ac:dyDescent="0.2">
      <c r="A24" s="20">
        <f>A20*8*A22</f>
        <v>458.33333333333337</v>
      </c>
      <c r="B24" s="11"/>
      <c r="C24" s="11"/>
      <c r="D24" s="18"/>
      <c r="E24" s="22" t="s">
        <v>13</v>
      </c>
      <c r="F24" s="11"/>
      <c r="G24" s="11"/>
      <c r="H24" s="20">
        <f>H20*8*H22</f>
        <v>229.16666666666669</v>
      </c>
    </row>
    <row r="25" spans="1:18" x14ac:dyDescent="0.2">
      <c r="A25" s="11"/>
      <c r="B25" s="11"/>
      <c r="C25" s="11"/>
      <c r="D25" s="11"/>
      <c r="E25" s="11"/>
      <c r="F25" s="11"/>
      <c r="G25" s="11"/>
      <c r="H25" s="11"/>
    </row>
    <row r="26" spans="1:18" x14ac:dyDescent="0.2">
      <c r="A26" s="11"/>
      <c r="B26" s="11"/>
      <c r="C26" s="11"/>
      <c r="D26" s="11"/>
      <c r="E26" s="11" t="s">
        <v>20</v>
      </c>
      <c r="F26" s="11"/>
      <c r="G26" s="11"/>
      <c r="H26" s="20">
        <f>A24-H24</f>
        <v>229.16666666666669</v>
      </c>
    </row>
    <row r="27" spans="1:18" x14ac:dyDescent="0.2">
      <c r="A27" s="11"/>
      <c r="B27" s="11"/>
      <c r="C27" s="11"/>
      <c r="D27" s="11"/>
      <c r="E27" s="11"/>
      <c r="F27" s="11"/>
      <c r="G27" s="11"/>
      <c r="H27" s="11"/>
    </row>
    <row r="28" spans="1:18" x14ac:dyDescent="0.2">
      <c r="A28" s="11"/>
      <c r="B28" s="11"/>
      <c r="C28" s="11"/>
      <c r="D28" s="11"/>
      <c r="E28" s="11" t="s">
        <v>21</v>
      </c>
      <c r="F28" s="11"/>
      <c r="G28" s="11"/>
      <c r="H28" s="20">
        <f>H26*52*5</f>
        <v>59583.333333333343</v>
      </c>
    </row>
    <row r="29" spans="1:18" x14ac:dyDescent="0.2">
      <c r="A29" s="11"/>
      <c r="B29" s="11"/>
      <c r="C29" s="11"/>
      <c r="D29" s="11"/>
      <c r="E29" s="11"/>
      <c r="F29" s="11"/>
      <c r="G29" s="11"/>
      <c r="H29" s="11"/>
    </row>
    <row r="30" spans="1:18" x14ac:dyDescent="0.2">
      <c r="A30" s="11"/>
      <c r="B30" s="11"/>
      <c r="C30" s="11"/>
      <c r="D30" s="11"/>
      <c r="E30" s="11" t="s">
        <v>19</v>
      </c>
      <c r="F30" s="11"/>
      <c r="G30" s="11"/>
      <c r="H30" s="23">
        <v>1</v>
      </c>
    </row>
    <row r="31" spans="1:18" x14ac:dyDescent="0.2">
      <c r="E31" s="11"/>
      <c r="H31" s="21"/>
    </row>
    <row r="32" spans="1:18" x14ac:dyDescent="0.2">
      <c r="E32" s="11" t="s">
        <v>23</v>
      </c>
      <c r="H32" s="29">
        <v>86500</v>
      </c>
    </row>
    <row r="33" spans="1:11" x14ac:dyDescent="0.2">
      <c r="E33" s="11"/>
      <c r="H33" s="21"/>
    </row>
    <row r="34" spans="1:11" x14ac:dyDescent="0.2">
      <c r="E34" s="11" t="s">
        <v>24</v>
      </c>
      <c r="H34" s="20">
        <v>86500</v>
      </c>
    </row>
    <row r="35" spans="1:11" x14ac:dyDescent="0.2">
      <c r="E35" s="11"/>
      <c r="H35" s="21"/>
    </row>
    <row r="36" spans="1:11" x14ac:dyDescent="0.2">
      <c r="E36" s="24" t="s">
        <v>25</v>
      </c>
      <c r="F36" s="25"/>
      <c r="G36" s="25"/>
      <c r="H36" s="26">
        <f>(H34/H28)*12</f>
        <v>17.420979020979019</v>
      </c>
    </row>
    <row r="37" spans="1:11" ht="15" customHeight="1" x14ac:dyDescent="0.2">
      <c r="A37" s="11"/>
      <c r="B37" s="11"/>
      <c r="C37" s="11"/>
      <c r="D37" s="11"/>
      <c r="E37" s="12"/>
      <c r="F37" s="11"/>
      <c r="G37" s="11"/>
      <c r="H37" s="11"/>
      <c r="I37" s="11"/>
      <c r="J37" s="11"/>
      <c r="K37" s="11"/>
    </row>
    <row r="38" spans="1:11" ht="15" customHeight="1" x14ac:dyDescent="0.2">
      <c r="A38" s="11"/>
      <c r="B38" s="11"/>
      <c r="C38" s="11"/>
      <c r="D38" s="11"/>
      <c r="E38" s="12"/>
      <c r="F38" s="11"/>
      <c r="G38" s="11"/>
      <c r="H38" s="11"/>
      <c r="I38" s="11"/>
      <c r="J38" s="11"/>
      <c r="K38" s="11"/>
    </row>
    <row r="39" spans="1:11" ht="15" customHeight="1" x14ac:dyDescent="0.2">
      <c r="A39" s="11"/>
      <c r="B39" s="11"/>
      <c r="C39" s="11"/>
      <c r="D39" s="11"/>
      <c r="E39" s="12"/>
      <c r="F39" s="11"/>
      <c r="G39" s="11"/>
      <c r="H39" s="11"/>
      <c r="I39" s="11"/>
      <c r="J39" s="11"/>
      <c r="K39" s="11"/>
    </row>
    <row r="40" spans="1:11" ht="15" customHeight="1" x14ac:dyDescent="0.2">
      <c r="A40" s="11"/>
      <c r="B40" s="11"/>
      <c r="C40" s="11"/>
      <c r="D40" s="11"/>
      <c r="E40" s="12"/>
      <c r="F40" s="11"/>
      <c r="G40" s="11"/>
      <c r="H40" s="11"/>
      <c r="I40" s="11"/>
      <c r="J40" s="11"/>
      <c r="K40" s="11"/>
    </row>
    <row r="46" spans="1:11" x14ac:dyDescent="0.2">
      <c r="A46" s="32" t="s">
        <v>26</v>
      </c>
    </row>
    <row r="47" spans="1:11" x14ac:dyDescent="0.2">
      <c r="A47" s="32" t="s">
        <v>27</v>
      </c>
    </row>
    <row r="48" spans="1:11" x14ac:dyDescent="0.2">
      <c r="A48" s="32" t="s">
        <v>28</v>
      </c>
    </row>
    <row r="56" spans="1:1" x14ac:dyDescent="0.2">
      <c r="A56" s="32"/>
    </row>
    <row r="57" spans="1:1" x14ac:dyDescent="0.2">
      <c r="A57" s="32"/>
    </row>
    <row r="58" spans="1:1" x14ac:dyDescent="0.2">
      <c r="A58" s="32"/>
    </row>
  </sheetData>
  <sheetProtection algorithmName="SHA-512" hashValue="GtLpQq0Ic/ct5gpI0W0Tg0CEru/sHFReHTylSq4/HuJqikm/bqopArr/F/LRZzjq3KV0mquo04pHu8CpY8VxOQ==" saltValue="LB2/JxOCeegk9+ZDy2j+sg==" spinCount="100000" sheet="1" objects="1" scenarios="1" selectLockedCells="1"/>
  <mergeCells count="4">
    <mergeCell ref="A1:J1"/>
    <mergeCell ref="A7:H7"/>
    <mergeCell ref="A6:H6"/>
    <mergeCell ref="A3:G3"/>
  </mergeCells>
  <phoneticPr fontId="0" type="noConversion"/>
  <printOptions horizontalCentered="1"/>
  <pageMargins left="0.59055118110236227" right="0.39370078740157483" top="0.59055118110236227" bottom="0.39370078740157483" header="0.31496062992125984" footer="0.31496062992125984"/>
  <pageSetup paperSize="9" scale="9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"/>
  <sheetViews>
    <sheetView workbookViewId="0">
      <selection activeCell="F22" sqref="F22"/>
    </sheetView>
  </sheetViews>
  <sheetFormatPr baseColWidth="10" defaultColWidth="8.83203125" defaultRowHeight="13" x14ac:dyDescent="0.15"/>
  <sheetData>
    <row r="1" spans="1:5" ht="14" thickBot="1" x14ac:dyDescent="0.2">
      <c r="A1" s="4"/>
      <c r="B1" s="2" t="s">
        <v>0</v>
      </c>
      <c r="C1" s="5"/>
    </row>
    <row r="3" spans="1:5" x14ac:dyDescent="0.15">
      <c r="A3" s="1" t="s">
        <v>1</v>
      </c>
      <c r="B3" s="3"/>
      <c r="E3" s="6" t="e">
        <f>SUM(#REF!*40*50)</f>
        <v>#REF!</v>
      </c>
    </row>
    <row r="4" spans="1:5" x14ac:dyDescent="0.15">
      <c r="A4" s="1"/>
      <c r="E4" s="6"/>
    </row>
    <row r="5" spans="1:5" x14ac:dyDescent="0.15">
      <c r="A5" s="1" t="s">
        <v>7</v>
      </c>
      <c r="E5" s="8" t="e">
        <f>SUM(1-((#REF!*1000)/E3))</f>
        <v>#REF!</v>
      </c>
    </row>
    <row r="7" spans="1:5" x14ac:dyDescent="0.15">
      <c r="A7" s="1" t="s">
        <v>2</v>
      </c>
      <c r="E7" s="7" t="e">
        <f>SUM((#REF!*(#REF!-#REF!)))</f>
        <v>#REF!</v>
      </c>
    </row>
    <row r="9" spans="1:5" x14ac:dyDescent="0.15">
      <c r="A9" s="1" t="s">
        <v>4</v>
      </c>
      <c r="E9" s="7" t="e">
        <f>SUM((#REF!-#REF!)*#REF!)</f>
        <v>#REF!</v>
      </c>
    </row>
    <row r="10" spans="1:5" x14ac:dyDescent="0.15">
      <c r="B10" s="1"/>
      <c r="C10" s="1" t="s">
        <v>5</v>
      </c>
      <c r="E10" s="7" t="e">
        <f>SUM((#REF!-#REF!)*#REF!)</f>
        <v>#REF!</v>
      </c>
    </row>
    <row r="11" spans="1:5" x14ac:dyDescent="0.15">
      <c r="C11" s="1" t="s">
        <v>6</v>
      </c>
      <c r="E11" s="7" t="e">
        <f>SUM(E9+E10)</f>
        <v>#REF!</v>
      </c>
    </row>
    <row r="12" spans="1:5" x14ac:dyDescent="0.15">
      <c r="C12" s="1"/>
      <c r="E12" s="7"/>
    </row>
    <row r="13" spans="1:5" x14ac:dyDescent="0.15">
      <c r="A13" s="1" t="s">
        <v>3</v>
      </c>
      <c r="C13" s="1"/>
      <c r="E13" s="7" t="e">
        <f>#REF!</f>
        <v>#REF!</v>
      </c>
    </row>
    <row r="14" spans="1:5" x14ac:dyDescent="0.15">
      <c r="A14" s="1"/>
    </row>
    <row r="15" spans="1:5" x14ac:dyDescent="0.15">
      <c r="A15" s="1" t="s">
        <v>8</v>
      </c>
      <c r="E15" s="7" t="e">
        <f>SUM(E7+E11)</f>
        <v>#REF!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Automated Packaging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Meuser</dc:creator>
  <cp:lastModifiedBy>Demi van Lienden</cp:lastModifiedBy>
  <cp:lastPrinted>2025-11-04T10:05:51Z</cp:lastPrinted>
  <dcterms:created xsi:type="dcterms:W3CDTF">2001-07-23T16:56:12Z</dcterms:created>
  <dcterms:modified xsi:type="dcterms:W3CDTF">2025-11-18T13:54:42Z</dcterms:modified>
</cp:coreProperties>
</file>